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2292d1a8facdef/Camper/"/>
    </mc:Choice>
  </mc:AlternateContent>
  <xr:revisionPtr revIDLastSave="301" documentId="8_{775279E4-F774-455D-82EF-EB2E82F0983A}" xr6:coauthVersionLast="47" xr6:coauthVersionMax="47" xr10:uidLastSave="{AE51D5EC-8C0E-4D57-A42A-8D8C2DBCC3E6}"/>
  <bookViews>
    <workbookView xWindow="-120" yWindow="-120" windowWidth="51840" windowHeight="21120" xr2:uid="{5027A634-E125-418D-BD83-E77A8CF4F15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H5" i="1" s="1"/>
  <c r="D6" i="1"/>
  <c r="H6" i="1" s="1"/>
  <c r="D7" i="1"/>
  <c r="H7" i="1" s="1"/>
  <c r="D8" i="1"/>
  <c r="H8" i="1" s="1"/>
  <c r="D9" i="1"/>
  <c r="H9" i="1" s="1"/>
  <c r="D10" i="1"/>
  <c r="H10" i="1" s="1"/>
  <c r="D11" i="1"/>
  <c r="H11" i="1" s="1"/>
  <c r="D12" i="1"/>
  <c r="H12" i="1" s="1"/>
  <c r="D13" i="1"/>
  <c r="H13" i="1" s="1"/>
  <c r="D14" i="1"/>
  <c r="H14" i="1" s="1"/>
  <c r="D15" i="1"/>
  <c r="H15" i="1" s="1"/>
  <c r="D16" i="1"/>
  <c r="H16" i="1" s="1"/>
  <c r="G16" i="1" l="1"/>
  <c r="G14" i="1"/>
  <c r="G15" i="1"/>
  <c r="G12" i="1"/>
  <c r="D21" i="1"/>
  <c r="D35" i="1" s="1"/>
  <c r="G13" i="1"/>
  <c r="G11" i="1"/>
  <c r="G10" i="1"/>
  <c r="G6" i="1"/>
  <c r="G7" i="1"/>
  <c r="G8" i="1"/>
  <c r="G9" i="1"/>
  <c r="G5" i="1"/>
  <c r="D4" i="1"/>
  <c r="G4" i="1" l="1"/>
  <c r="C30" i="1" s="1"/>
  <c r="C32" i="1" s="1"/>
  <c r="C34" i="1" s="1"/>
  <c r="H4" i="1"/>
  <c r="D30" i="1"/>
  <c r="D32" i="1" s="1"/>
  <c r="D34" i="1" s="1"/>
  <c r="D29" i="1"/>
  <c r="D31" i="1" l="1"/>
  <c r="D33" i="1" s="1"/>
  <c r="G18" i="1"/>
  <c r="C29" i="1" s="1"/>
  <c r="H18" i="1"/>
  <c r="F29" i="1" l="1"/>
  <c r="G29" i="1" s="1"/>
  <c r="B30" i="1" s="1"/>
  <c r="F30" i="1" s="1"/>
  <c r="G30" i="1" s="1"/>
  <c r="B31" i="1" s="1"/>
  <c r="C31" i="1"/>
  <c r="C33" i="1" s="1"/>
  <c r="C35" i="1"/>
  <c r="F31" i="1" l="1"/>
  <c r="G31" i="1" s="1"/>
  <c r="B32" i="1" s="1"/>
  <c r="F32" i="1" s="1"/>
  <c r="G32" i="1" s="1"/>
  <c r="B33" i="1" s="1"/>
  <c r="F33" i="1" s="1"/>
  <c r="G33" i="1" s="1"/>
  <c r="B34" i="1" s="1"/>
  <c r="F34" i="1" s="1"/>
  <c r="G34" i="1" s="1"/>
  <c r="B35" i="1" s="1"/>
  <c r="F35" i="1" s="1"/>
  <c r="G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Koen Prikken</author>
  </authors>
  <commentList>
    <comment ref="B29" authorId="0" shapeId="0" xr:uid="{DF6EC777-A5E6-4057-AF43-46FF03C3F029}">
      <text>
        <r>
          <rPr>
            <b/>
            <sz val="11"/>
            <color indexed="81"/>
            <rFont val="Tahoma"/>
            <family val="2"/>
          </rPr>
          <t>Koen Prikken:</t>
        </r>
        <r>
          <rPr>
            <sz val="11"/>
            <color indexed="81"/>
            <rFont val="Tahoma"/>
            <family val="2"/>
          </rPr>
          <t xml:space="preserve">
Uitgangspunt is een 100% geladen batterij/powerbox
</t>
        </r>
      </text>
    </comment>
  </commentList>
</comments>
</file>

<file path=xl/sharedStrings.xml><?xml version="1.0" encoding="utf-8"?>
<sst xmlns="http://schemas.openxmlformats.org/spreadsheetml/2006/main" count="52" uniqueCount="40">
  <si>
    <t>laptop</t>
  </si>
  <si>
    <t>compressor frigo</t>
  </si>
  <si>
    <t>compressor koelbox</t>
  </si>
  <si>
    <t>waterpomp</t>
  </si>
  <si>
    <t>maxfan</t>
  </si>
  <si>
    <t>verlichting 4 stuks</t>
  </si>
  <si>
    <t>apneu toestel</t>
  </si>
  <si>
    <t>melkschuimer nespresso</t>
  </si>
  <si>
    <t>Haardroger</t>
  </si>
  <si>
    <t>uren zon/dag</t>
  </si>
  <si>
    <t>21 uur</t>
  </si>
  <si>
    <t>9 uur</t>
  </si>
  <si>
    <t>vermogen batterij (Wh)</t>
  </si>
  <si>
    <t>voltage (V)</t>
  </si>
  <si>
    <t>item</t>
  </si>
  <si>
    <t xml:space="preserve">Zonnepaneel </t>
  </si>
  <si>
    <t xml:space="preserve">boiler 12 volt </t>
  </si>
  <si>
    <t>airco (koelen)</t>
  </si>
  <si>
    <t>inductie kookplaat</t>
  </si>
  <si>
    <t>opgenomen vermogen per dag (Watt)</t>
  </si>
  <si>
    <t>opgenomen vermogen per uur (Watt)</t>
  </si>
  <si>
    <t>gecorrigeerd opgenomen vermogen (Watt)</t>
  </si>
  <si>
    <t>Aangeleverd vermogen Paneel</t>
  </si>
  <si>
    <t>beschikbaar capaciteit batterij (Wh) op tijdstip</t>
  </si>
  <si>
    <t>gsm</t>
  </si>
  <si>
    <t>geleverd piekvermogen (Watt)</t>
  </si>
  <si>
    <t>opgenomen vermogen per nacht  (Watt)</t>
  </si>
  <si>
    <t>uren per nacht</t>
  </si>
  <si>
    <t xml:space="preserve">uren per dag </t>
  </si>
  <si>
    <t xml:space="preserve">Totaal opgenomen </t>
  </si>
  <si>
    <t>tijdstip aanvang</t>
  </si>
  <si>
    <t>tijdstip einde</t>
  </si>
  <si>
    <t>optelsom verbruik &amp; laden(Watt)</t>
  </si>
  <si>
    <t>werkelijk beschikbaar vermogen (Wh)</t>
  </si>
  <si>
    <t>opbrengst tijdens periode</t>
  </si>
  <si>
    <t>verbruik tijdens periode</t>
  </si>
  <si>
    <t>RE</t>
  </si>
  <si>
    <t>geleverd vermogen</t>
  </si>
  <si>
    <t>Berekening benodigde batterij capaciteit</t>
  </si>
  <si>
    <t>instructie: gele velden mogen aangepast worden, de zwarte velden geven de resultaten weer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</si>
</sst>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3" borderId="3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wrapText="1"/>
    </xf>
    <xf numFmtId="0" fontId="1" fillId="2" borderId="1" xfId="1" applyBorder="1"/>
    <xf numFmtId="0" fontId="0" fillId="0" borderId="0" xfId="0" applyAlignment="1">
      <alignment horizontal="right"/>
    </xf>
    <xf numFmtId="0" fontId="0" fillId="0" borderId="4" xfId="0" applyBorder="1"/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6" fillId="0" borderId="0" xfId="0" applyFont="1"/>
    <xf numFmtId="0" fontId="3" fillId="0" borderId="9" xfId="0" applyFont="1" applyBorder="1" applyAlignment="1">
      <alignment horizontal="right"/>
    </xf>
    <xf numFmtId="0" fontId="1" fillId="2" borderId="1" xfId="1" applyBorder="1" applyAlignment="1">
      <alignment horizontal="center"/>
    </xf>
  </cellXfs>
  <cellStyles count="2">
    <cellStyle name="Neutraal" xfId="1" builtinId="2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Beschikbare capaciteit batterij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4.0018190086402908E-2"/>
          <c:y val="0.12349711652856957"/>
          <c:w val="0.95998180991359705"/>
          <c:h val="0.79871735205306016"/>
        </c:manualLayout>
      </c:layout>
      <c:lineChart>
        <c:grouping val="standard"/>
        <c:varyColors val="0"/>
        <c:ser>
          <c:idx val="0"/>
          <c:order val="0"/>
          <c:tx>
            <c:strRef>
              <c:f>Blad1!$B$28</c:f>
              <c:strCache>
                <c:ptCount val="1"/>
                <c:pt idx="0">
                  <c:v>beschikbaar capaciteit batterij (Wh) op tijdstip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B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Blad1!$A$29:$A$35</c:f>
              <c:strCache>
                <c:ptCount val="7"/>
                <c:pt idx="0">
                  <c:v>9 uur</c:v>
                </c:pt>
                <c:pt idx="1">
                  <c:v>21 uur</c:v>
                </c:pt>
                <c:pt idx="2">
                  <c:v>9 uur</c:v>
                </c:pt>
                <c:pt idx="3">
                  <c:v>21 uur</c:v>
                </c:pt>
                <c:pt idx="4">
                  <c:v>9 uur</c:v>
                </c:pt>
                <c:pt idx="5">
                  <c:v>21 uur</c:v>
                </c:pt>
                <c:pt idx="6">
                  <c:v>9 uur</c:v>
                </c:pt>
              </c:strCache>
            </c:strRef>
          </c:cat>
          <c:val>
            <c:numRef>
              <c:f>Blad1!$B$29:$B$35</c:f>
              <c:numCache>
                <c:formatCode>General</c:formatCode>
                <c:ptCount val="7"/>
                <c:pt idx="0">
                  <c:v>2048</c:v>
                </c:pt>
                <c:pt idx="1">
                  <c:v>2048</c:v>
                </c:pt>
                <c:pt idx="2">
                  <c:v>2027.1</c:v>
                </c:pt>
                <c:pt idx="3">
                  <c:v>2048</c:v>
                </c:pt>
                <c:pt idx="4">
                  <c:v>2027.1</c:v>
                </c:pt>
                <c:pt idx="5">
                  <c:v>2048</c:v>
                </c:pt>
                <c:pt idx="6">
                  <c:v>2027.1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4-4BB5-BC21-B6B787953204}"/>
            </c:ext>
          </c:extLst>
        </c:ser>
        <c:ser>
          <c:idx val="1"/>
          <c:order val="1"/>
          <c:tx>
            <c:strRef>
              <c:f>Blad1!$C$28</c:f>
              <c:strCache>
                <c:ptCount val="1"/>
                <c:pt idx="0">
                  <c:v>verbruik tijdens periode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B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Blad1!$A$29:$A$35</c:f>
              <c:strCache>
                <c:ptCount val="7"/>
                <c:pt idx="0">
                  <c:v>9 uur</c:v>
                </c:pt>
                <c:pt idx="1">
                  <c:v>21 uur</c:v>
                </c:pt>
                <c:pt idx="2">
                  <c:v>9 uur</c:v>
                </c:pt>
                <c:pt idx="3">
                  <c:v>21 uur</c:v>
                </c:pt>
                <c:pt idx="4">
                  <c:v>9 uur</c:v>
                </c:pt>
                <c:pt idx="5">
                  <c:v>21 uur</c:v>
                </c:pt>
                <c:pt idx="6">
                  <c:v>9 uur</c:v>
                </c:pt>
              </c:strCache>
            </c:strRef>
          </c:cat>
          <c:val>
            <c:numRef>
              <c:f>Blad1!$C$29:$C$35</c:f>
              <c:numCache>
                <c:formatCode>General</c:formatCode>
                <c:ptCount val="7"/>
                <c:pt idx="0">
                  <c:v>1640.1</c:v>
                </c:pt>
                <c:pt idx="1">
                  <c:v>1780.9</c:v>
                </c:pt>
                <c:pt idx="2">
                  <c:v>1640.1</c:v>
                </c:pt>
                <c:pt idx="3">
                  <c:v>1780.9</c:v>
                </c:pt>
                <c:pt idx="4">
                  <c:v>1640.1</c:v>
                </c:pt>
                <c:pt idx="5">
                  <c:v>1780.9</c:v>
                </c:pt>
                <c:pt idx="6">
                  <c:v>1640.1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4-4BB5-BC21-B6B787953204}"/>
            </c:ext>
          </c:extLst>
        </c:ser>
        <c:ser>
          <c:idx val="2"/>
          <c:order val="2"/>
          <c:tx>
            <c:strRef>
              <c:f>Blad1!$D$28</c:f>
              <c:strCache>
                <c:ptCount val="1"/>
                <c:pt idx="0">
                  <c:v>opbrengst tijdens periode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B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Blad1!$A$29:$A$35</c:f>
              <c:strCache>
                <c:ptCount val="7"/>
                <c:pt idx="0">
                  <c:v>9 uur</c:v>
                </c:pt>
                <c:pt idx="1">
                  <c:v>21 uur</c:v>
                </c:pt>
                <c:pt idx="2">
                  <c:v>9 uur</c:v>
                </c:pt>
                <c:pt idx="3">
                  <c:v>21 uur</c:v>
                </c:pt>
                <c:pt idx="4">
                  <c:v>9 uur</c:v>
                </c:pt>
                <c:pt idx="5">
                  <c:v>21 uur</c:v>
                </c:pt>
                <c:pt idx="6">
                  <c:v>9 uur</c:v>
                </c:pt>
              </c:strCache>
            </c:strRef>
          </c:cat>
          <c:val>
            <c:numRef>
              <c:f>Blad1!$D$29:$D$35</c:f>
              <c:numCache>
                <c:formatCode>General</c:formatCode>
                <c:ptCount val="7"/>
                <c:pt idx="0">
                  <c:v>1760</c:v>
                </c:pt>
                <c:pt idx="1">
                  <c:v>1760</c:v>
                </c:pt>
                <c:pt idx="2">
                  <c:v>1760</c:v>
                </c:pt>
                <c:pt idx="3">
                  <c:v>1760</c:v>
                </c:pt>
                <c:pt idx="4">
                  <c:v>1760</c:v>
                </c:pt>
                <c:pt idx="5">
                  <c:v>1760</c:v>
                </c:pt>
                <c:pt idx="6">
                  <c:v>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4-4BB5-BC21-B6B7879532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334031"/>
        <c:axId val="36324431"/>
      </c:lineChart>
      <c:catAx>
        <c:axId val="36334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Tijdstip</a:t>
                </a:r>
                <a:r>
                  <a:rPr lang="en-US" baseline="0"/>
                  <a:t> </a:t>
                </a:r>
              </a:p>
            </c:rich>
          </c:tx>
          <c:layout>
            <c:manualLayout>
              <c:xMode val="edge"/>
              <c:yMode val="edge"/>
              <c:x val="0.47691548239517589"/>
              <c:y val="0.96065765490325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36324431"/>
        <c:crosses val="autoZero"/>
        <c:auto val="1"/>
        <c:lblAlgn val="ctr"/>
        <c:lblOffset val="100"/>
        <c:noMultiLvlLbl val="0"/>
      </c:catAx>
      <c:valAx>
        <c:axId val="3632443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36334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04776177874787"/>
          <c:y val="0.85752295918822508"/>
          <c:w val="0.77405842200425212"/>
          <c:h val="3.823956063955635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483053</xdr:colOff>
      <xdr:row>2</xdr:row>
      <xdr:rowOff>28847</xdr:rowOff>
    </xdr:from>
    <xdr:to>
      <xdr:col>22</xdr:col>
      <xdr:colOff>384810</xdr:colOff>
      <xdr:row>27</xdr:row>
      <xdr:rowOff>265339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D259F1F-32D9-2FD0-E021-5D7AFFB6B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8561-8A21-498A-A8DA-DE26B02D6AFE}">
  <dimension ref="A1:H35"/>
  <sheetViews>
    <sheetView tabSelected="1" topLeftCell="A11" zoomScale="140" zoomScaleNormal="140" workbookViewId="0">
      <selection activeCell="B22" sqref="B22"/>
    </sheetView>
  </sheetViews>
  <sheetFormatPr defaultRowHeight="15" x14ac:dyDescent="0.25"/>
  <cols>
    <col min="1" max="1" width="24.28515625" customWidth="1"/>
    <col min="2" max="2" width="23.140625" customWidth="1"/>
    <col min="3" max="3" width="11.85546875" customWidth="1"/>
    <col min="4" max="4" width="12" customWidth="1"/>
    <col min="5" max="5" width="11.42578125" customWidth="1"/>
    <col min="6" max="6" width="13.42578125" customWidth="1"/>
    <col min="7" max="7" width="18.85546875" customWidth="1"/>
    <col min="8" max="8" width="19.28515625" customWidth="1"/>
  </cols>
  <sheetData>
    <row r="1" spans="1:8" ht="31.5" customHeight="1" x14ac:dyDescent="0.35">
      <c r="A1" s="19" t="s">
        <v>38</v>
      </c>
    </row>
    <row r="2" spans="1:8" ht="31.5" customHeight="1" x14ac:dyDescent="0.25">
      <c r="A2" s="2" t="s">
        <v>39</v>
      </c>
    </row>
    <row r="3" spans="1:8" s="1" customFormat="1" ht="75" x14ac:dyDescent="0.25">
      <c r="A3" s="15" t="s">
        <v>14</v>
      </c>
      <c r="B3" s="14" t="s">
        <v>20</v>
      </c>
      <c r="C3" s="14" t="s">
        <v>13</v>
      </c>
      <c r="D3" s="14" t="s">
        <v>21</v>
      </c>
      <c r="E3" s="14" t="s">
        <v>28</v>
      </c>
      <c r="F3" s="14" t="s">
        <v>27</v>
      </c>
      <c r="G3" s="14" t="s">
        <v>19</v>
      </c>
      <c r="H3" s="14" t="s">
        <v>26</v>
      </c>
    </row>
    <row r="4" spans="1:8" x14ac:dyDescent="0.25">
      <c r="A4" s="2" t="s">
        <v>0</v>
      </c>
      <c r="B4" s="6">
        <v>50</v>
      </c>
      <c r="C4" s="2">
        <v>220</v>
      </c>
      <c r="D4" s="2">
        <f>B4*1.1</f>
        <v>55.000000000000007</v>
      </c>
      <c r="E4" s="6">
        <v>4</v>
      </c>
      <c r="F4" s="6">
        <v>0</v>
      </c>
      <c r="G4" s="2">
        <f>E4*D4</f>
        <v>220.00000000000003</v>
      </c>
      <c r="H4" s="2">
        <f>F4*D4</f>
        <v>0</v>
      </c>
    </row>
    <row r="5" spans="1:8" x14ac:dyDescent="0.25">
      <c r="A5" s="2" t="s">
        <v>1</v>
      </c>
      <c r="B5" s="6">
        <v>30</v>
      </c>
      <c r="C5" s="2">
        <v>12</v>
      </c>
      <c r="D5" s="2">
        <f t="shared" ref="D5:D16" si="0">B5*1.1</f>
        <v>33</v>
      </c>
      <c r="E5" s="6">
        <v>12</v>
      </c>
      <c r="F5" s="6">
        <v>12</v>
      </c>
      <c r="G5" s="2">
        <f t="shared" ref="G5:G14" si="1">E5*D5</f>
        <v>396</v>
      </c>
      <c r="H5" s="2">
        <f t="shared" ref="H5:H16" si="2">F5*D5</f>
        <v>396</v>
      </c>
    </row>
    <row r="6" spans="1:8" x14ac:dyDescent="0.25">
      <c r="A6" s="2" t="s">
        <v>2</v>
      </c>
      <c r="B6" s="6">
        <v>14</v>
      </c>
      <c r="C6" s="2">
        <v>12</v>
      </c>
      <c r="D6" s="2">
        <f t="shared" si="0"/>
        <v>15.400000000000002</v>
      </c>
      <c r="E6" s="6">
        <v>0</v>
      </c>
      <c r="F6" s="6">
        <v>0</v>
      </c>
      <c r="G6" s="2">
        <f t="shared" si="1"/>
        <v>0</v>
      </c>
      <c r="H6" s="2">
        <f t="shared" si="2"/>
        <v>0</v>
      </c>
    </row>
    <row r="7" spans="1:8" x14ac:dyDescent="0.25">
      <c r="A7" s="2" t="s">
        <v>3</v>
      </c>
      <c r="B7" s="6">
        <v>50</v>
      </c>
      <c r="C7" s="2">
        <v>12</v>
      </c>
      <c r="D7" s="2">
        <f t="shared" si="0"/>
        <v>55.000000000000007</v>
      </c>
      <c r="E7" s="6">
        <v>0.5</v>
      </c>
      <c r="F7" s="6">
        <v>0</v>
      </c>
      <c r="G7" s="2">
        <f t="shared" si="1"/>
        <v>27.500000000000004</v>
      </c>
      <c r="H7" s="2">
        <f t="shared" si="2"/>
        <v>0</v>
      </c>
    </row>
    <row r="8" spans="1:8" x14ac:dyDescent="0.25">
      <c r="A8" s="2" t="s">
        <v>5</v>
      </c>
      <c r="B8" s="6">
        <v>12</v>
      </c>
      <c r="C8" s="2">
        <v>12</v>
      </c>
      <c r="D8" s="2">
        <f t="shared" si="0"/>
        <v>13.200000000000001</v>
      </c>
      <c r="E8" s="6">
        <v>0</v>
      </c>
      <c r="F8" s="6">
        <v>4</v>
      </c>
      <c r="G8" s="2">
        <f t="shared" si="1"/>
        <v>0</v>
      </c>
      <c r="H8" s="2">
        <f t="shared" si="2"/>
        <v>52.800000000000004</v>
      </c>
    </row>
    <row r="9" spans="1:8" x14ac:dyDescent="0.25">
      <c r="A9" s="2" t="s">
        <v>4</v>
      </c>
      <c r="B9" s="6">
        <v>24</v>
      </c>
      <c r="C9" s="2">
        <v>12</v>
      </c>
      <c r="D9" s="2">
        <f t="shared" si="0"/>
        <v>26.400000000000002</v>
      </c>
      <c r="E9" s="6">
        <v>4</v>
      </c>
      <c r="F9" s="6">
        <v>4</v>
      </c>
      <c r="G9" s="2">
        <f t="shared" si="1"/>
        <v>105.60000000000001</v>
      </c>
      <c r="H9" s="2">
        <f t="shared" si="2"/>
        <v>105.60000000000001</v>
      </c>
    </row>
    <row r="10" spans="1:8" x14ac:dyDescent="0.25">
      <c r="A10" s="2" t="s">
        <v>6</v>
      </c>
      <c r="B10" s="6">
        <v>90</v>
      </c>
      <c r="C10" s="2">
        <v>220</v>
      </c>
      <c r="D10" s="2">
        <f t="shared" si="0"/>
        <v>99.000000000000014</v>
      </c>
      <c r="E10" s="6">
        <v>0</v>
      </c>
      <c r="F10" s="6">
        <v>0</v>
      </c>
      <c r="G10" s="2">
        <f t="shared" si="1"/>
        <v>0</v>
      </c>
      <c r="H10" s="2">
        <f t="shared" si="2"/>
        <v>0</v>
      </c>
    </row>
    <row r="11" spans="1:8" x14ac:dyDescent="0.25">
      <c r="A11" s="2" t="s">
        <v>7</v>
      </c>
      <c r="B11" s="6">
        <v>500</v>
      </c>
      <c r="C11" s="2">
        <v>220</v>
      </c>
      <c r="D11" s="2">
        <f t="shared" si="0"/>
        <v>550</v>
      </c>
      <c r="E11" s="6">
        <v>0.1</v>
      </c>
      <c r="F11" s="6">
        <v>0</v>
      </c>
      <c r="G11" s="2">
        <f t="shared" si="1"/>
        <v>55</v>
      </c>
      <c r="H11" s="2">
        <f t="shared" si="2"/>
        <v>0</v>
      </c>
    </row>
    <row r="12" spans="1:8" x14ac:dyDescent="0.25">
      <c r="A12" s="2" t="s">
        <v>16</v>
      </c>
      <c r="B12" s="6">
        <v>60</v>
      </c>
      <c r="C12" s="2">
        <v>12</v>
      </c>
      <c r="D12" s="2">
        <f t="shared" si="0"/>
        <v>66</v>
      </c>
      <c r="E12" s="6">
        <v>12</v>
      </c>
      <c r="F12" s="6">
        <v>12</v>
      </c>
      <c r="G12" s="2">
        <f t="shared" si="1"/>
        <v>792</v>
      </c>
      <c r="H12" s="2">
        <f t="shared" si="2"/>
        <v>792</v>
      </c>
    </row>
    <row r="13" spans="1:8" x14ac:dyDescent="0.25">
      <c r="A13" s="2" t="s">
        <v>8</v>
      </c>
      <c r="B13" s="6">
        <v>1500</v>
      </c>
      <c r="C13" s="2">
        <v>220</v>
      </c>
      <c r="D13" s="2">
        <f t="shared" si="0"/>
        <v>1650.0000000000002</v>
      </c>
      <c r="E13" s="6">
        <v>0</v>
      </c>
      <c r="F13" s="6">
        <v>0</v>
      </c>
      <c r="G13" s="2">
        <f t="shared" si="1"/>
        <v>0</v>
      </c>
      <c r="H13" s="2">
        <f t="shared" si="2"/>
        <v>0</v>
      </c>
    </row>
    <row r="14" spans="1:8" x14ac:dyDescent="0.25">
      <c r="A14" s="2" t="s">
        <v>18</v>
      </c>
      <c r="B14" s="6">
        <v>2900</v>
      </c>
      <c r="C14" s="2">
        <v>220</v>
      </c>
      <c r="D14" s="2">
        <f t="shared" si="0"/>
        <v>3190.0000000000005</v>
      </c>
      <c r="E14" s="6">
        <v>0</v>
      </c>
      <c r="F14" s="6">
        <v>0</v>
      </c>
      <c r="G14" s="2">
        <f t="shared" si="1"/>
        <v>0</v>
      </c>
      <c r="H14" s="2">
        <f t="shared" si="2"/>
        <v>0</v>
      </c>
    </row>
    <row r="15" spans="1:8" x14ac:dyDescent="0.25">
      <c r="A15" s="2" t="s">
        <v>17</v>
      </c>
      <c r="B15" s="6">
        <v>640</v>
      </c>
      <c r="C15" s="2">
        <v>220</v>
      </c>
      <c r="D15" s="2">
        <f t="shared" si="0"/>
        <v>704</v>
      </c>
      <c r="E15" s="6">
        <v>0</v>
      </c>
      <c r="F15" s="6">
        <v>0</v>
      </c>
      <c r="G15" s="2">
        <f>E15*D15</f>
        <v>0</v>
      </c>
      <c r="H15" s="2">
        <f t="shared" si="2"/>
        <v>0</v>
      </c>
    </row>
    <row r="16" spans="1:8" x14ac:dyDescent="0.25">
      <c r="A16" s="2" t="s">
        <v>24</v>
      </c>
      <c r="B16" s="6">
        <v>20</v>
      </c>
      <c r="C16" s="2">
        <v>12</v>
      </c>
      <c r="D16" s="2">
        <f t="shared" si="0"/>
        <v>22</v>
      </c>
      <c r="E16" s="6">
        <v>2</v>
      </c>
      <c r="F16" s="6">
        <v>2</v>
      </c>
      <c r="G16" s="2">
        <f>E16*D16</f>
        <v>44</v>
      </c>
      <c r="H16" s="2">
        <f t="shared" si="2"/>
        <v>44</v>
      </c>
    </row>
    <row r="17" spans="1:8" ht="15.75" thickBot="1" x14ac:dyDescent="0.3">
      <c r="A17" s="2"/>
      <c r="B17" s="2"/>
      <c r="C17" s="2"/>
      <c r="D17" s="8"/>
      <c r="E17" s="8"/>
      <c r="F17" s="8"/>
      <c r="G17" s="8"/>
    </row>
    <row r="18" spans="1:8" ht="15.75" thickBot="1" x14ac:dyDescent="0.3">
      <c r="D18" s="11"/>
      <c r="E18" s="12" t="s">
        <v>29</v>
      </c>
      <c r="F18" s="12"/>
      <c r="G18" s="20">
        <f>SUM(G4:G17)</f>
        <v>1640.1</v>
      </c>
      <c r="H18" s="13">
        <f>SUM(H4:H17)</f>
        <v>1390.4</v>
      </c>
    </row>
    <row r="19" spans="1:8" ht="15.75" thickBot="1" x14ac:dyDescent="0.3">
      <c r="A19" s="9" t="s">
        <v>22</v>
      </c>
      <c r="E19" s="7"/>
      <c r="F19" s="7"/>
    </row>
    <row r="20" spans="1:8" ht="30.75" thickBot="1" x14ac:dyDescent="0.3">
      <c r="A20" s="2"/>
      <c r="B20" s="3" t="s">
        <v>25</v>
      </c>
      <c r="C20" s="3" t="s">
        <v>9</v>
      </c>
      <c r="D20" s="5" t="s">
        <v>37</v>
      </c>
    </row>
    <row r="21" spans="1:8" x14ac:dyDescent="0.25">
      <c r="A21" s="2" t="s">
        <v>15</v>
      </c>
      <c r="B21" s="6">
        <v>440</v>
      </c>
      <c r="C21" s="6">
        <v>4</v>
      </c>
      <c r="D21" s="2">
        <f>C21*B21</f>
        <v>1760</v>
      </c>
    </row>
    <row r="22" spans="1:8" x14ac:dyDescent="0.25">
      <c r="H22" s="16"/>
    </row>
    <row r="23" spans="1:8" x14ac:dyDescent="0.25">
      <c r="A23" s="10" t="s">
        <v>12</v>
      </c>
      <c r="B23" s="6">
        <v>2048</v>
      </c>
    </row>
    <row r="26" spans="1:8" x14ac:dyDescent="0.25">
      <c r="A26" t="s">
        <v>36</v>
      </c>
    </row>
    <row r="27" spans="1:8" ht="15.75" thickBot="1" x14ac:dyDescent="0.3"/>
    <row r="28" spans="1:8" ht="45.75" thickBot="1" x14ac:dyDescent="0.3">
      <c r="A28" s="3" t="s">
        <v>30</v>
      </c>
      <c r="B28" s="3" t="s">
        <v>23</v>
      </c>
      <c r="C28" s="3" t="s">
        <v>35</v>
      </c>
      <c r="D28" s="5" t="s">
        <v>34</v>
      </c>
      <c r="E28" s="5" t="s">
        <v>31</v>
      </c>
      <c r="F28" s="5" t="s">
        <v>32</v>
      </c>
      <c r="G28" s="18" t="s">
        <v>33</v>
      </c>
    </row>
    <row r="29" spans="1:8" ht="15.75" thickBot="1" x14ac:dyDescent="0.3">
      <c r="A29" s="2" t="s">
        <v>11</v>
      </c>
      <c r="B29" s="21">
        <v>2048</v>
      </c>
      <c r="C29" s="4">
        <f>G18</f>
        <v>1640.1</v>
      </c>
      <c r="D29" s="17">
        <f>D21</f>
        <v>1760</v>
      </c>
      <c r="E29" s="5" t="s">
        <v>11</v>
      </c>
      <c r="F29" s="5">
        <f>B29-C29+D29</f>
        <v>2167.9</v>
      </c>
      <c r="G29" s="5">
        <f>IF(F29&gt;B$23,B$23,F29)</f>
        <v>2048</v>
      </c>
    </row>
    <row r="30" spans="1:8" ht="15.75" thickBot="1" x14ac:dyDescent="0.3">
      <c r="A30" s="2" t="s">
        <v>10</v>
      </c>
      <c r="B30" s="4">
        <f t="shared" ref="B30:B35" si="3">G29</f>
        <v>2048</v>
      </c>
      <c r="C30" s="4">
        <f>G4+12*D5+12*D6+G7+G9+G11+G13+G12+G14+G15</f>
        <v>1780.9</v>
      </c>
      <c r="D30" s="4">
        <f>D21</f>
        <v>1760</v>
      </c>
      <c r="E30" s="5" t="s">
        <v>10</v>
      </c>
      <c r="F30" s="5">
        <f>B30-C30+D30</f>
        <v>2027.1</v>
      </c>
      <c r="G30" s="5">
        <f t="shared" ref="G30:G35" si="4">IF(F30&gt;B$23,B$23,F30)</f>
        <v>2027.1</v>
      </c>
    </row>
    <row r="31" spans="1:8" ht="15.75" thickBot="1" x14ac:dyDescent="0.3">
      <c r="A31" s="2" t="s">
        <v>11</v>
      </c>
      <c r="B31" s="4">
        <f t="shared" si="3"/>
        <v>2027.1</v>
      </c>
      <c r="C31" s="4">
        <f>C29</f>
        <v>1640.1</v>
      </c>
      <c r="D31" s="4">
        <f>D29</f>
        <v>1760</v>
      </c>
      <c r="E31" s="5" t="s">
        <v>11</v>
      </c>
      <c r="F31" s="5">
        <f>B31-C31+D31</f>
        <v>2147</v>
      </c>
      <c r="G31" s="5">
        <f t="shared" si="4"/>
        <v>2048</v>
      </c>
    </row>
    <row r="32" spans="1:8" ht="15.75" thickBot="1" x14ac:dyDescent="0.3">
      <c r="A32" s="2" t="s">
        <v>10</v>
      </c>
      <c r="B32" s="4">
        <f t="shared" si="3"/>
        <v>2048</v>
      </c>
      <c r="C32" s="4">
        <f>C30</f>
        <v>1780.9</v>
      </c>
      <c r="D32" s="4">
        <f>D30</f>
        <v>1760</v>
      </c>
      <c r="E32" s="5" t="s">
        <v>10</v>
      </c>
      <c r="F32" s="5">
        <f t="shared" ref="F32:F35" si="5">B32-C32+D32</f>
        <v>2027.1</v>
      </c>
      <c r="G32" s="5">
        <f t="shared" si="4"/>
        <v>2027.1</v>
      </c>
    </row>
    <row r="33" spans="1:7" ht="15.75" thickBot="1" x14ac:dyDescent="0.3">
      <c r="A33" s="2" t="s">
        <v>11</v>
      </c>
      <c r="B33" s="4">
        <f t="shared" si="3"/>
        <v>2027.1</v>
      </c>
      <c r="C33" s="4">
        <f t="shared" ref="C33:C34" si="6">C31</f>
        <v>1640.1</v>
      </c>
      <c r="D33" s="4">
        <f>D31</f>
        <v>1760</v>
      </c>
      <c r="E33" s="5" t="s">
        <v>11</v>
      </c>
      <c r="F33" s="5">
        <f t="shared" si="5"/>
        <v>2147</v>
      </c>
      <c r="G33" s="5">
        <f t="shared" si="4"/>
        <v>2048</v>
      </c>
    </row>
    <row r="34" spans="1:7" ht="15.75" thickBot="1" x14ac:dyDescent="0.3">
      <c r="A34" s="2" t="s">
        <v>10</v>
      </c>
      <c r="B34" s="4">
        <f t="shared" si="3"/>
        <v>2048</v>
      </c>
      <c r="C34" s="4">
        <f t="shared" si="6"/>
        <v>1780.9</v>
      </c>
      <c r="D34" s="4">
        <f>D32</f>
        <v>1760</v>
      </c>
      <c r="E34" s="5" t="s">
        <v>10</v>
      </c>
      <c r="F34" s="5">
        <f t="shared" si="5"/>
        <v>2027.1</v>
      </c>
      <c r="G34" s="5">
        <f t="shared" si="4"/>
        <v>2027.1</v>
      </c>
    </row>
    <row r="35" spans="1:7" ht="15.75" thickBot="1" x14ac:dyDescent="0.3">
      <c r="A35" s="2" t="s">
        <v>11</v>
      </c>
      <c r="B35" s="4">
        <f t="shared" si="3"/>
        <v>2027.1</v>
      </c>
      <c r="C35" s="4">
        <f>G18</f>
        <v>1640.1</v>
      </c>
      <c r="D35" s="17">
        <f>D21</f>
        <v>1760</v>
      </c>
      <c r="E35" s="5" t="s">
        <v>11</v>
      </c>
      <c r="F35" s="5">
        <f t="shared" si="5"/>
        <v>2147</v>
      </c>
      <c r="G35" s="5">
        <f t="shared" si="4"/>
        <v>2048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 Prikken</dc:creator>
  <cp:lastModifiedBy>Koen Prikken</cp:lastModifiedBy>
  <dcterms:created xsi:type="dcterms:W3CDTF">2024-07-12T12:37:08Z</dcterms:created>
  <dcterms:modified xsi:type="dcterms:W3CDTF">2025-07-04T09:09:53Z</dcterms:modified>
</cp:coreProperties>
</file>